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2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enee.elder/Desktop/"/>
    </mc:Choice>
  </mc:AlternateContent>
  <xr:revisionPtr revIDLastSave="0" documentId="8_{C5970912-4732-CE44-815A-350F06A3B0EF}" xr6:coauthVersionLast="47" xr6:coauthVersionMax="47" xr10:uidLastSave="{00000000-0000-0000-0000-000000000000}"/>
  <bookViews>
    <workbookView xWindow="0" yWindow="500" windowWidth="38400" windowHeight="19520" xr2:uid="{13A6E53C-942C-8F4C-A8B8-79C792A7882C}"/>
  </bookViews>
  <sheets>
    <sheet name="Fee Calculation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1" i="1" l="1"/>
  <c r="E41" i="1" s="1"/>
  <c r="G41" i="1" s="1"/>
  <c r="D40" i="1"/>
  <c r="E40" i="1" s="1"/>
  <c r="G40" i="1" s="1"/>
  <c r="D39" i="1"/>
  <c r="E39" i="1" s="1"/>
  <c r="G39" i="1" s="1"/>
  <c r="D38" i="1"/>
  <c r="E38" i="1" s="1"/>
  <c r="G38" i="1" s="1"/>
  <c r="D37" i="1"/>
  <c r="E37" i="1" s="1"/>
  <c r="G37" i="1" s="1"/>
  <c r="D36" i="1"/>
  <c r="E36" i="1" s="1"/>
  <c r="G36" i="1" s="1"/>
  <c r="D34" i="1"/>
  <c r="E34" i="1" s="1"/>
  <c r="G34" i="1" s="1"/>
  <c r="D44" i="1"/>
  <c r="E44" i="1" s="1"/>
  <c r="G44" i="1" s="1"/>
  <c r="D43" i="1"/>
  <c r="E43" i="1" s="1"/>
  <c r="G43" i="1" s="1"/>
  <c r="D32" i="1"/>
  <c r="E32" i="1" s="1"/>
  <c r="G32" i="1" s="1"/>
  <c r="D31" i="1"/>
  <c r="E31" i="1" s="1"/>
  <c r="G31" i="1" s="1"/>
  <c r="D30" i="1"/>
  <c r="E30" i="1" s="1"/>
  <c r="G30" i="1" s="1"/>
  <c r="D29" i="1"/>
  <c r="E29" i="1" s="1"/>
  <c r="G29" i="1" s="1"/>
  <c r="D28" i="1"/>
  <c r="E28" i="1" s="1"/>
  <c r="G28" i="1" s="1"/>
  <c r="D27" i="1"/>
  <c r="E27" i="1" s="1"/>
  <c r="G27" i="1" s="1"/>
  <c r="D26" i="1"/>
  <c r="E26" i="1" s="1"/>
  <c r="G26" i="1" s="1"/>
  <c r="E23" i="1"/>
  <c r="G23" i="1" s="1"/>
  <c r="E21" i="1"/>
  <c r="G21" i="1" s="1"/>
  <c r="D19" i="1"/>
  <c r="E19" i="1" s="1"/>
  <c r="G19" i="1" s="1"/>
  <c r="D18" i="1"/>
  <c r="E18" i="1" s="1"/>
  <c r="G18" i="1" s="1"/>
  <c r="D17" i="1"/>
  <c r="E17" i="1" s="1"/>
  <c r="G17" i="1" s="1"/>
  <c r="D16" i="1"/>
  <c r="E16" i="1" s="1"/>
  <c r="E47" i="1" l="1"/>
  <c r="E53" i="1" s="1"/>
  <c r="G16" i="1"/>
  <c r="G47" i="1" s="1"/>
  <c r="E58" i="1" l="1"/>
  <c r="E57" i="1"/>
  <c r="E56" i="1"/>
  <c r="E55" i="1"/>
</calcChain>
</file>

<file path=xl/sharedStrings.xml><?xml version="1.0" encoding="utf-8"?>
<sst xmlns="http://schemas.openxmlformats.org/spreadsheetml/2006/main" count="66" uniqueCount="56">
  <si>
    <t xml:space="preserve">
</t>
  </si>
  <si>
    <t>Family Details</t>
  </si>
  <si>
    <t>Student Names</t>
  </si>
  <si>
    <t xml:space="preserve">No of Children </t>
  </si>
  <si>
    <t>Year Level</t>
  </si>
  <si>
    <t>Use the drop</t>
  </si>
  <si>
    <t>down arrow</t>
  </si>
  <si>
    <t>to select</t>
  </si>
  <si>
    <t>year level</t>
  </si>
  <si>
    <t>Fee Category</t>
  </si>
  <si>
    <t>Description</t>
  </si>
  <si>
    <t>Fee Schedule</t>
  </si>
  <si>
    <t xml:space="preserve">Number </t>
  </si>
  <si>
    <t>Annual Fee</t>
  </si>
  <si>
    <t xml:space="preserve">Term Billing Amount                 </t>
  </si>
  <si>
    <t>Tuition Fees</t>
  </si>
  <si>
    <t>Capital Levy</t>
  </si>
  <si>
    <t>Prep</t>
  </si>
  <si>
    <t>Year 1</t>
  </si>
  <si>
    <t>Year 2</t>
  </si>
  <si>
    <t>Year 3</t>
  </si>
  <si>
    <t>Year 4</t>
  </si>
  <si>
    <t>Year 5</t>
  </si>
  <si>
    <t>Year 6</t>
  </si>
  <si>
    <t>TOTAL FOR 2024</t>
  </si>
  <si>
    <t>Adjustment from previous year</t>
  </si>
  <si>
    <t>Enter $ Amount</t>
  </si>
  <si>
    <t>Payment Schedule</t>
  </si>
  <si>
    <t>St Matthew's Primary School, Cornubia</t>
  </si>
  <si>
    <r>
      <rPr>
        <b/>
        <i/>
        <sz val="22"/>
        <rFont val="Arial"/>
        <family val="2"/>
      </rPr>
      <t xml:space="preserve">Enter relevant data in the </t>
    </r>
    <r>
      <rPr>
        <b/>
        <i/>
        <sz val="22"/>
        <color indexed="8"/>
        <rFont val="Arial"/>
        <family val="2"/>
      </rPr>
      <t>blue</t>
    </r>
    <r>
      <rPr>
        <b/>
        <i/>
        <sz val="22"/>
        <rFont val="Arial"/>
        <family val="2"/>
      </rPr>
      <t xml:space="preserve"> sections ONLY.</t>
    </r>
    <r>
      <rPr>
        <b/>
        <sz val="22"/>
        <rFont val="Arial"/>
        <family val="2"/>
      </rPr>
      <t xml:space="preserve"> </t>
    </r>
    <r>
      <rPr>
        <b/>
        <sz val="18"/>
        <rFont val="Arial"/>
        <family val="2"/>
      </rPr>
      <t xml:space="preserve">                                                                                                                                               </t>
    </r>
    <r>
      <rPr>
        <sz val="16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8"/>
        <rFont val="Arial"/>
        <family val="2"/>
      </rPr>
      <t>If using the direct debit methods of payment (bank account DDR or credit card ARPCC ) please email this worksheet, with your DDR or ARPCC form, to the school finance office via pcoufinance@bne.catholic.edu.au</t>
    </r>
  </si>
  <si>
    <t>FACE Levy</t>
  </si>
  <si>
    <t>- deduct credit balance brought forward from previous year </t>
  </si>
  <si>
    <t>- add debit balance brought forward from previous year (amount still owing)</t>
  </si>
  <si>
    <t>ANNUAL TOTAL including adjustments from previous year</t>
  </si>
  <si>
    <t xml:space="preserve">use link below in conjunction with the Fee Calculation </t>
  </si>
  <si>
    <t>spreadsheet to work out your fee dates and amount</t>
  </si>
  <si>
    <t>÷ 40 payments</t>
  </si>
  <si>
    <t>÷ 20 payments</t>
  </si>
  <si>
    <t>÷ 10 payments</t>
  </si>
  <si>
    <t>÷   4 payments</t>
  </si>
  <si>
    <r>
      <rPr>
        <sz val="18"/>
        <rFont val="Arial"/>
        <family val="2"/>
      </rPr>
      <t xml:space="preserve">  Payment Frequency - </t>
    </r>
    <r>
      <rPr>
        <b/>
        <sz val="18"/>
        <rFont val="Arial"/>
        <family val="2"/>
      </rPr>
      <t xml:space="preserve">Fortnightly  </t>
    </r>
    <r>
      <rPr>
        <i/>
        <sz val="16"/>
        <rFont val="Arial"/>
        <family val="2"/>
      </rPr>
      <t>(February to November)</t>
    </r>
  </si>
  <si>
    <r>
      <rPr>
        <sz val="18"/>
        <rFont val="Arial"/>
        <family val="2"/>
      </rPr>
      <t xml:space="preserve">  Payment Frequency - </t>
    </r>
    <r>
      <rPr>
        <b/>
        <sz val="18"/>
        <rFont val="Arial"/>
        <family val="2"/>
      </rPr>
      <t xml:space="preserve">Weekly  </t>
    </r>
    <r>
      <rPr>
        <i/>
        <sz val="16"/>
        <rFont val="Arial"/>
        <family val="2"/>
      </rPr>
      <t>(February to November)</t>
    </r>
  </si>
  <si>
    <r>
      <rPr>
        <sz val="18"/>
        <rFont val="Arial"/>
        <family val="2"/>
      </rPr>
      <t xml:space="preserve">  Payment Frequency - </t>
    </r>
    <r>
      <rPr>
        <b/>
        <sz val="18"/>
        <rFont val="Arial"/>
        <family val="2"/>
      </rPr>
      <t xml:space="preserve">Monthly </t>
    </r>
    <r>
      <rPr>
        <i/>
        <sz val="16"/>
        <rFont val="Arial"/>
        <family val="2"/>
      </rPr>
      <t>(February to November)</t>
    </r>
  </si>
  <si>
    <r>
      <rPr>
        <sz val="18"/>
        <rFont val="Arial"/>
        <family val="2"/>
      </rPr>
      <t xml:space="preserve">  Payment Frequency - </t>
    </r>
    <r>
      <rPr>
        <b/>
        <sz val="18"/>
        <rFont val="Arial"/>
        <family val="2"/>
      </rPr>
      <t xml:space="preserve">Term  </t>
    </r>
    <r>
      <rPr>
        <b/>
        <i/>
        <sz val="18"/>
        <rFont val="Arial"/>
        <family val="2"/>
      </rPr>
      <t>(</t>
    </r>
    <r>
      <rPr>
        <i/>
        <sz val="16"/>
        <rFont val="Arial"/>
        <family val="2"/>
      </rPr>
      <t>by end of Week 4 of each Term)</t>
    </r>
  </si>
  <si>
    <t>per Family</t>
  </si>
  <si>
    <t>Resource Levy</t>
  </si>
  <si>
    <t>2024 - FEE CALCULATION WORKSHEET</t>
  </si>
  <si>
    <t>Prep Support and IT Levy</t>
  </si>
  <si>
    <t>1 Child</t>
  </si>
  <si>
    <t>2 Children</t>
  </si>
  <si>
    <t>3 Children</t>
  </si>
  <si>
    <t>4 Children or more</t>
  </si>
  <si>
    <t>IT Levy/Laptop Levy</t>
  </si>
  <si>
    <t>*this levy is an estimate - actual costs will be calculated and charged</t>
  </si>
  <si>
    <r>
      <t>Camp Levy</t>
    </r>
    <r>
      <rPr>
        <sz val="22"/>
        <color rgb="FFFF0000"/>
        <rFont val="Arial"/>
        <family val="2"/>
      </rPr>
      <t>*</t>
    </r>
  </si>
  <si>
    <t>Ready Reckoner - Archdiocesan Development Fund (brisbanecatholic.org.au)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</si>
</sst>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_-[$$-409]* #,##0.00_ ;_-[$$-409]* \-#,##0.00\ ;_-[$$-409]* &quot;-&quot;??_ ;_-@_ "/>
  </numFmts>
  <fonts count="3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28"/>
      <name val="Arial"/>
      <family val="2"/>
    </font>
    <font>
      <b/>
      <sz val="24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b/>
      <i/>
      <sz val="16"/>
      <name val="Arial"/>
      <family val="2"/>
    </font>
    <font>
      <b/>
      <i/>
      <sz val="22"/>
      <name val="Arial"/>
      <family val="2"/>
    </font>
    <font>
      <b/>
      <sz val="22"/>
      <name val="Arial"/>
      <family val="2"/>
    </font>
    <font>
      <sz val="16"/>
      <name val="Arial"/>
      <family val="2"/>
    </font>
    <font>
      <sz val="18"/>
      <name val="Arial"/>
      <family val="2"/>
    </font>
    <font>
      <b/>
      <i/>
      <sz val="14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sz val="14"/>
      <name val="Arial"/>
      <family val="2"/>
    </font>
    <font>
      <sz val="2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8"/>
      <name val="Arial"/>
      <family val="2"/>
    </font>
    <font>
      <i/>
      <sz val="20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sz val="28"/>
      <name val="Arial"/>
      <family val="2"/>
    </font>
    <font>
      <b/>
      <i/>
      <sz val="20"/>
      <name val="Arial"/>
      <family val="2"/>
    </font>
    <font>
      <sz val="14"/>
      <name val="Arial"/>
      <family val="2"/>
    </font>
    <font>
      <u/>
      <sz val="10"/>
      <color rgb="FF0000FF"/>
      <name val="Arial"/>
      <family val="2"/>
    </font>
    <font>
      <b/>
      <i/>
      <sz val="22"/>
      <color indexed="8"/>
      <name val="Arial"/>
      <family val="2"/>
    </font>
    <font>
      <b/>
      <sz val="20"/>
      <color theme="1"/>
      <name val="Arial"/>
      <family val="2"/>
    </font>
    <font>
      <sz val="14"/>
      <color theme="1"/>
      <name val="Arial"/>
      <family val="2"/>
    </font>
    <font>
      <i/>
      <sz val="16"/>
      <name val="Arial"/>
      <family val="2"/>
    </font>
    <font>
      <b/>
      <sz val="40"/>
      <name val="Arial"/>
      <family val="2"/>
    </font>
    <font>
      <sz val="18"/>
      <color rgb="FFFF0000"/>
      <name val="Arial"/>
      <family val="2"/>
    </font>
    <font>
      <b/>
      <sz val="13"/>
      <name val="Arial"/>
      <family val="2"/>
    </font>
    <font>
      <sz val="22"/>
      <color rgb="FFFF0000"/>
      <name val="Arial"/>
      <family val="2"/>
    </font>
    <font>
      <u/>
      <sz val="20"/>
      <color rgb="FF0000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139">
    <xf numFmtId="0" fontId="0" fillId="0" borderId="0" xfId="0"/>
    <xf numFmtId="0" fontId="2" fillId="0" borderId="0" xfId="0" applyFont="1"/>
    <xf numFmtId="4" fontId="3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/>
    </xf>
    <xf numFmtId="0" fontId="13" fillId="0" borderId="0" xfId="0" applyFont="1"/>
    <xf numFmtId="0" fontId="14" fillId="0" borderId="5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/>
    <xf numFmtId="0" fontId="14" fillId="0" borderId="6" xfId="0" applyFont="1" applyBorder="1" applyAlignment="1">
      <alignment horizontal="center"/>
    </xf>
    <xf numFmtId="0" fontId="2" fillId="0" borderId="8" xfId="0" applyFont="1" applyBorder="1"/>
    <xf numFmtId="4" fontId="4" fillId="0" borderId="2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10" fillId="0" borderId="0" xfId="0" applyFont="1"/>
    <xf numFmtId="0" fontId="19" fillId="0" borderId="3" xfId="0" applyFont="1" applyBorder="1" applyAlignment="1">
      <alignment horizontal="center"/>
    </xf>
    <xf numFmtId="164" fontId="19" fillId="0" borderId="13" xfId="0" applyNumberFormat="1" applyFont="1" applyBorder="1" applyAlignment="1">
      <alignment horizontal="center"/>
    </xf>
    <xf numFmtId="164" fontId="19" fillId="0" borderId="0" xfId="0" applyNumberFormat="1" applyFont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0" xfId="0" applyFont="1"/>
    <xf numFmtId="0" fontId="9" fillId="0" borderId="2" xfId="0" applyFont="1" applyBorder="1" applyAlignment="1">
      <alignment horizontal="center"/>
    </xf>
    <xf numFmtId="0" fontId="15" fillId="0" borderId="0" xfId="0" applyFont="1"/>
    <xf numFmtId="0" fontId="20" fillId="0" borderId="3" xfId="0" quotePrefix="1" applyFont="1" applyBorder="1"/>
    <xf numFmtId="0" fontId="11" fillId="0" borderId="19" xfId="0" applyFont="1" applyBorder="1" applyAlignment="1">
      <alignment horizontal="center"/>
    </xf>
    <xf numFmtId="0" fontId="20" fillId="0" borderId="8" xfId="0" quotePrefix="1" applyFont="1" applyBorder="1"/>
    <xf numFmtId="0" fontId="11" fillId="0" borderId="21" xfId="0" applyFont="1" applyBorder="1"/>
    <xf numFmtId="0" fontId="11" fillId="0" borderId="22" xfId="0" applyFont="1" applyBorder="1"/>
    <xf numFmtId="0" fontId="4" fillId="0" borderId="0" xfId="0" applyFont="1"/>
    <xf numFmtId="0" fontId="4" fillId="0" borderId="11" xfId="0" applyFont="1" applyBorder="1"/>
    <xf numFmtId="0" fontId="4" fillId="0" borderId="14" xfId="0" applyFont="1" applyBorder="1"/>
    <xf numFmtId="164" fontId="3" fillId="0" borderId="2" xfId="1" applyNumberFormat="1" applyFont="1" applyFill="1" applyBorder="1" applyAlignment="1" applyProtection="1">
      <alignment horizontal="center"/>
    </xf>
    <xf numFmtId="4" fontId="2" fillId="0" borderId="0" xfId="0" applyNumberFormat="1" applyFont="1" applyAlignment="1">
      <alignment horizontal="right"/>
    </xf>
    <xf numFmtId="164" fontId="2" fillId="0" borderId="0" xfId="0" applyNumberFormat="1" applyFont="1"/>
    <xf numFmtId="0" fontId="10" fillId="0" borderId="25" xfId="0" applyFont="1" applyBorder="1"/>
    <xf numFmtId="164" fontId="10" fillId="0" borderId="26" xfId="0" applyNumberFormat="1" applyFont="1" applyBorder="1" applyAlignment="1">
      <alignment horizontal="right"/>
    </xf>
    <xf numFmtId="0" fontId="11" fillId="0" borderId="27" xfId="0" applyFont="1" applyBorder="1" applyAlignment="1">
      <alignment horizontal="center"/>
    </xf>
    <xf numFmtId="0" fontId="10" fillId="0" borderId="28" xfId="0" applyFont="1" applyBorder="1"/>
    <xf numFmtId="164" fontId="10" fillId="0" borderId="29" xfId="0" applyNumberFormat="1" applyFont="1" applyBorder="1" applyAlignment="1">
      <alignment horizontal="right"/>
    </xf>
    <xf numFmtId="4" fontId="11" fillId="0" borderId="30" xfId="0" applyNumberFormat="1" applyFont="1" applyBorder="1" applyAlignment="1">
      <alignment horizontal="center"/>
    </xf>
    <xf numFmtId="0" fontId="10" fillId="0" borderId="31" xfId="0" applyFont="1" applyBorder="1"/>
    <xf numFmtId="164" fontId="10" fillId="0" borderId="15" xfId="0" applyNumberFormat="1" applyFont="1" applyBorder="1" applyAlignment="1">
      <alignment horizontal="right"/>
    </xf>
    <xf numFmtId="4" fontId="11" fillId="0" borderId="32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1" fontId="4" fillId="2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vertical="center" wrapText="1"/>
    </xf>
    <xf numFmtId="1" fontId="6" fillId="2" borderId="3" xfId="0" applyNumberFormat="1" applyFont="1" applyFill="1" applyBorder="1" applyAlignment="1">
      <alignment horizontal="center" vertical="top"/>
    </xf>
    <xf numFmtId="1" fontId="14" fillId="3" borderId="4" xfId="0" applyNumberFormat="1" applyFont="1" applyFill="1" applyBorder="1" applyAlignment="1" applyProtection="1">
      <alignment horizontal="left" vertical="top"/>
      <protection locked="0"/>
    </xf>
    <xf numFmtId="0" fontId="15" fillId="3" borderId="6" xfId="0" applyFont="1" applyFill="1" applyBorder="1" applyAlignment="1" applyProtection="1">
      <alignment horizontal="center"/>
      <protection locked="0"/>
    </xf>
    <xf numFmtId="1" fontId="14" fillId="3" borderId="6" xfId="0" applyNumberFormat="1" applyFont="1" applyFill="1" applyBorder="1" applyAlignment="1" applyProtection="1">
      <alignment horizontal="left" vertical="top"/>
      <protection locked="0"/>
    </xf>
    <xf numFmtId="1" fontId="6" fillId="2" borderId="7" xfId="0" applyNumberFormat="1" applyFont="1" applyFill="1" applyBorder="1" applyAlignment="1">
      <alignment horizontal="center" vertical="top"/>
    </xf>
    <xf numFmtId="164" fontId="29" fillId="3" borderId="9" xfId="0" applyNumberFormat="1" applyFont="1" applyFill="1" applyBorder="1" applyAlignment="1" applyProtection="1">
      <alignment horizontal="left" vertical="top"/>
      <protection locked="0"/>
    </xf>
    <xf numFmtId="0" fontId="29" fillId="0" borderId="9" xfId="0" applyFont="1" applyBorder="1" applyAlignment="1">
      <alignment horizontal="center" vertical="top"/>
    </xf>
    <xf numFmtId="164" fontId="14" fillId="2" borderId="0" xfId="0" applyNumberFormat="1" applyFont="1" applyFill="1" applyAlignment="1">
      <alignment horizontal="center"/>
    </xf>
    <xf numFmtId="164" fontId="19" fillId="2" borderId="13" xfId="0" applyNumberFormat="1" applyFont="1" applyFill="1" applyBorder="1" applyAlignment="1">
      <alignment horizontal="center"/>
    </xf>
    <xf numFmtId="164" fontId="22" fillId="2" borderId="2" xfId="0" applyNumberFormat="1" applyFont="1" applyFill="1" applyBorder="1" applyAlignment="1">
      <alignment horizontal="center"/>
    </xf>
    <xf numFmtId="164" fontId="3" fillId="2" borderId="0" xfId="0" applyNumberFormat="1" applyFont="1" applyFill="1" applyAlignment="1">
      <alignment horizontal="center"/>
    </xf>
    <xf numFmtId="164" fontId="3" fillId="2" borderId="2" xfId="0" applyNumberFormat="1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3" fillId="2" borderId="0" xfId="0" applyFont="1" applyFill="1" applyAlignment="1">
      <alignment horizontal="left"/>
    </xf>
    <xf numFmtId="0" fontId="24" fillId="2" borderId="0" xfId="0" applyFont="1" applyFill="1" applyAlignment="1">
      <alignment horizontal="left"/>
    </xf>
    <xf numFmtId="0" fontId="15" fillId="2" borderId="16" xfId="0" applyFont="1" applyFill="1" applyBorder="1" applyAlignment="1">
      <alignment horizontal="left"/>
    </xf>
    <xf numFmtId="0" fontId="15" fillId="2" borderId="17" xfId="0" applyFont="1" applyFill="1" applyBorder="1" applyAlignment="1">
      <alignment horizontal="left"/>
    </xf>
    <xf numFmtId="164" fontId="16" fillId="2" borderId="18" xfId="0" applyNumberFormat="1" applyFont="1" applyFill="1" applyBorder="1" applyAlignment="1">
      <alignment horizontal="center" wrapText="1"/>
    </xf>
    <xf numFmtId="165" fontId="21" fillId="4" borderId="20" xfId="1" applyNumberFormat="1" applyFont="1" applyFill="1" applyBorder="1" applyProtection="1">
      <protection locked="0"/>
    </xf>
    <xf numFmtId="165" fontId="21" fillId="4" borderId="23" xfId="1" applyNumberFormat="1" applyFont="1" applyFill="1" applyBorder="1" applyProtection="1">
      <protection locked="0"/>
    </xf>
    <xf numFmtId="0" fontId="25" fillId="2" borderId="14" xfId="0" applyFont="1" applyFill="1" applyBorder="1"/>
    <xf numFmtId="0" fontId="13" fillId="2" borderId="0" xfId="0" applyFont="1" applyFill="1"/>
    <xf numFmtId="44" fontId="15" fillId="2" borderId="0" xfId="1" applyFont="1" applyFill="1" applyProtection="1"/>
    <xf numFmtId="164" fontId="15" fillId="2" borderId="0" xfId="1" applyNumberFormat="1" applyFont="1" applyFill="1" applyAlignment="1" applyProtection="1">
      <alignment horizontal="center"/>
    </xf>
    <xf numFmtId="44" fontId="4" fillId="0" borderId="24" xfId="1" applyFont="1" applyFill="1" applyBorder="1" applyProtection="1"/>
    <xf numFmtId="164" fontId="14" fillId="5" borderId="4" xfId="0" applyNumberFormat="1" applyFont="1" applyFill="1" applyBorder="1" applyAlignment="1">
      <alignment horizontal="center"/>
    </xf>
    <xf numFmtId="164" fontId="14" fillId="5" borderId="6" xfId="0" applyNumberFormat="1" applyFont="1" applyFill="1" applyBorder="1" applyAlignment="1">
      <alignment horizontal="center"/>
    </xf>
    <xf numFmtId="164" fontId="14" fillId="5" borderId="9" xfId="0" applyNumberFormat="1" applyFont="1" applyFill="1" applyBorder="1" applyAlignment="1">
      <alignment horizontal="center"/>
    </xf>
    <xf numFmtId="0" fontId="14" fillId="2" borderId="12" xfId="0" applyFont="1" applyFill="1" applyBorder="1" applyAlignment="1">
      <alignment horizontal="left"/>
    </xf>
    <xf numFmtId="0" fontId="14" fillId="0" borderId="13" xfId="0" applyFont="1" applyBorder="1" applyAlignment="1">
      <alignment horizontal="left" vertical="center"/>
    </xf>
    <xf numFmtId="0" fontId="18" fillId="0" borderId="13" xfId="0" applyFont="1" applyBorder="1" applyAlignment="1">
      <alignment horizontal="left"/>
    </xf>
    <xf numFmtId="4" fontId="14" fillId="0" borderId="13" xfId="0" applyNumberFormat="1" applyFont="1" applyBorder="1" applyAlignment="1">
      <alignment horizontal="left" vertical="center"/>
    </xf>
    <xf numFmtId="4" fontId="5" fillId="0" borderId="0" xfId="0" applyNumberFormat="1" applyFont="1" applyAlignment="1">
      <alignment horizontal="center"/>
    </xf>
    <xf numFmtId="4" fontId="32" fillId="0" borderId="0" xfId="0" applyNumberFormat="1" applyFont="1" applyAlignment="1">
      <alignment horizontal="center"/>
    </xf>
    <xf numFmtId="0" fontId="15" fillId="0" borderId="13" xfId="0" applyFont="1" applyBorder="1" applyAlignment="1">
      <alignment horizontal="center" vertical="center"/>
    </xf>
    <xf numFmtId="0" fontId="13" fillId="0" borderId="13" xfId="0" applyFont="1" applyBorder="1" applyAlignment="1">
      <alignment vertical="center"/>
    </xf>
    <xf numFmtId="164" fontId="13" fillId="2" borderId="13" xfId="0" applyNumberFormat="1" applyFont="1" applyFill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164" fontId="13" fillId="0" borderId="13" xfId="0" applyNumberFormat="1" applyFont="1" applyBorder="1" applyAlignment="1">
      <alignment horizontal="center" vertical="center"/>
    </xf>
    <xf numFmtId="164" fontId="13" fillId="0" borderId="0" xfId="0" applyNumberFormat="1" applyFont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vertical="center"/>
    </xf>
    <xf numFmtId="164" fontId="13" fillId="2" borderId="10" xfId="0" applyNumberFormat="1" applyFont="1" applyFill="1" applyBorder="1" applyAlignment="1">
      <alignment horizontal="center" vertical="center"/>
    </xf>
    <xf numFmtId="164" fontId="13" fillId="0" borderId="10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vertical="center"/>
    </xf>
    <xf numFmtId="164" fontId="11" fillId="0" borderId="1" xfId="0" applyNumberFormat="1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164" fontId="11" fillId="0" borderId="0" xfId="0" applyNumberFormat="1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8" fillId="0" borderId="13" xfId="0" applyFont="1" applyBorder="1" applyAlignment="1">
      <alignment horizontal="left" vertical="center"/>
    </xf>
    <xf numFmtId="164" fontId="19" fillId="2" borderId="13" xfId="0" applyNumberFormat="1" applyFont="1" applyFill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164" fontId="19" fillId="0" borderId="13" xfId="0" applyNumberFormat="1" applyFont="1" applyBorder="1" applyAlignment="1">
      <alignment horizontal="center" vertical="center"/>
    </xf>
    <xf numFmtId="164" fontId="19" fillId="0" borderId="0" xfId="0" applyNumberFormat="1" applyFont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4" fontId="14" fillId="0" borderId="10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13" xfId="0" applyFont="1" applyBorder="1" applyAlignment="1">
      <alignment horizontal="left" vertical="center"/>
    </xf>
    <xf numFmtId="4" fontId="15" fillId="0" borderId="13" xfId="0" applyNumberFormat="1" applyFont="1" applyBorder="1" applyAlignment="1">
      <alignment horizontal="center" vertical="center"/>
    </xf>
    <xf numFmtId="4" fontId="13" fillId="0" borderId="13" xfId="0" applyNumberFormat="1" applyFont="1" applyBorder="1" applyAlignment="1">
      <alignment horizontal="left" vertical="center"/>
    </xf>
    <xf numFmtId="0" fontId="15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left" vertical="center"/>
    </xf>
    <xf numFmtId="164" fontId="19" fillId="2" borderId="1" xfId="0" applyNumberFormat="1" applyFont="1" applyFill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164" fontId="19" fillId="0" borderId="1" xfId="0" applyNumberFormat="1" applyFont="1" applyBorder="1" applyAlignment="1">
      <alignment horizontal="center" vertical="center"/>
    </xf>
    <xf numFmtId="4" fontId="21" fillId="0" borderId="13" xfId="0" applyNumberFormat="1" applyFont="1" applyBorder="1" applyAlignment="1">
      <alignment horizontal="left" vertical="center"/>
    </xf>
    <xf numFmtId="4" fontId="21" fillId="0" borderId="13" xfId="0" applyNumberFormat="1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34" fillId="0" borderId="8" xfId="0" applyFont="1" applyBorder="1" applyAlignment="1">
      <alignment horizontal="center" vertical="center"/>
    </xf>
    <xf numFmtId="4" fontId="13" fillId="0" borderId="8" xfId="0" applyNumberFormat="1" applyFont="1" applyBorder="1" applyAlignment="1">
      <alignment horizontal="center" vertical="center"/>
    </xf>
    <xf numFmtId="0" fontId="10" fillId="0" borderId="8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26" fillId="0" borderId="3" xfId="0" applyFont="1" applyBorder="1" applyAlignment="1">
      <alignment horizontal="center"/>
    </xf>
    <xf numFmtId="0" fontId="30" fillId="0" borderId="8" xfId="2" applyFont="1" applyBorder="1" applyAlignment="1" applyProtection="1">
      <alignment horizontal="center"/>
    </xf>
    <xf numFmtId="164" fontId="10" fillId="0" borderId="0" xfId="0" applyNumberFormat="1" applyFont="1"/>
    <xf numFmtId="0" fontId="36" fillId="0" borderId="0" xfId="2" applyFont="1"/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4" fontId="32" fillId="0" borderId="0" xfId="0" applyNumberFormat="1" applyFont="1" applyAlignment="1">
      <alignment horizontal="center"/>
    </xf>
    <xf numFmtId="4" fontId="5" fillId="0" borderId="0" xfId="0" applyNumberFormat="1" applyFont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33" fillId="0" borderId="34" xfId="0" applyFont="1" applyBorder="1" applyAlignment="1">
      <alignment horizontal="center" vertical="center" wrapText="1"/>
    </xf>
    <xf numFmtId="0" fontId="22" fillId="2" borderId="11" xfId="0" applyFont="1" applyFill="1" applyBorder="1" applyAlignment="1">
      <alignment horizontal="center"/>
    </xf>
    <xf numFmtId="0" fontId="23" fillId="2" borderId="14" xfId="0" applyFont="1" applyFill="1" applyBorder="1" applyAlignment="1">
      <alignment horizontal="center"/>
    </xf>
    <xf numFmtId="0" fontId="23" fillId="2" borderId="15" xfId="0" applyFont="1" applyFill="1" applyBorder="1" applyAlignment="1">
      <alignment horizont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762000</xdr:colOff>
      <xdr:row>0</xdr:row>
      <xdr:rowOff>152400</xdr:rowOff>
    </xdr:from>
    <xdr:to>
      <xdr:col>0</xdr:col>
      <xdr:colOff>3413886</xdr:colOff>
      <xdr:row>5</xdr:row>
      <xdr:rowOff>12700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E6183AD-9842-0CA2-E525-EA0B099730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52400"/>
          <a:ext cx="2651886" cy="25273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adf.brisbanecatholic.org.au/ready-reckone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BDF21E-0EFF-BE45-A1D4-F0E3675EBA29}">
  <sheetPr>
    <pageSetUpPr fitToPage="1"/>
  </sheetPr>
  <dimension ref="A1:H62"/>
  <sheetViews>
    <sheetView tabSelected="1" zoomScale="60" zoomScaleNormal="60" workbookViewId="0">
      <selection activeCell="J6" sqref="J6"/>
    </sheetView>
  </sheetViews>
  <sheetFormatPr baseColWidth="10" defaultColWidth="11.33203125" defaultRowHeight="16" x14ac:dyDescent="0.2"/>
  <cols>
    <col min="1" max="1" width="68.83203125" customWidth="1"/>
    <col min="2" max="2" width="88" customWidth="1"/>
    <col min="3" max="3" width="28.6640625" customWidth="1"/>
    <col min="4" max="4" width="27.6640625" customWidth="1"/>
    <col min="5" max="5" width="28" customWidth="1"/>
    <col min="6" max="6" width="4" customWidth="1"/>
    <col min="7" max="7" width="33.6640625" customWidth="1"/>
  </cols>
  <sheetData>
    <row r="1" spans="1:8" s="1" customFormat="1" ht="60" customHeight="1" x14ac:dyDescent="0.45">
      <c r="A1" s="132" t="s">
        <v>28</v>
      </c>
      <c r="B1" s="132"/>
      <c r="C1" s="132"/>
      <c r="D1" s="132"/>
      <c r="E1" s="132"/>
      <c r="F1" s="3"/>
      <c r="G1" s="4"/>
    </row>
    <row r="2" spans="1:8" s="1" customFormat="1" ht="30" customHeight="1" x14ac:dyDescent="0.45">
      <c r="A2" s="85"/>
      <c r="B2" s="85"/>
      <c r="C2" s="85"/>
      <c r="D2" s="85"/>
      <c r="E2" s="85"/>
      <c r="F2" s="3"/>
      <c r="G2" s="4"/>
    </row>
    <row r="3" spans="1:8" s="1" customFormat="1" ht="45" customHeight="1" x14ac:dyDescent="0.45">
      <c r="A3" s="133" t="s">
        <v>46</v>
      </c>
      <c r="B3" s="133"/>
      <c r="C3" s="133"/>
      <c r="D3" s="133"/>
      <c r="E3" s="133"/>
      <c r="F3" s="2"/>
      <c r="G3" s="4"/>
    </row>
    <row r="4" spans="1:8" s="1" customFormat="1" ht="45" customHeight="1" x14ac:dyDescent="0.45">
      <c r="A4" s="84"/>
      <c r="B4" s="84"/>
      <c r="C4" s="84"/>
      <c r="D4" s="84"/>
      <c r="E4" s="84"/>
      <c r="F4" s="2"/>
      <c r="G4" s="4"/>
    </row>
    <row r="5" spans="1:8" s="1" customFormat="1" ht="30" customHeight="1" x14ac:dyDescent="0.45">
      <c r="A5" s="85"/>
      <c r="B5" s="85"/>
      <c r="C5" s="85"/>
      <c r="D5" s="85"/>
      <c r="E5" s="85"/>
      <c r="F5" s="3"/>
      <c r="G5" s="4"/>
    </row>
    <row r="6" spans="1:8" s="1" customFormat="1" ht="100.25" customHeight="1" thickBot="1" x14ac:dyDescent="0.2">
      <c r="A6" s="134" t="s">
        <v>29</v>
      </c>
      <c r="B6" s="134"/>
      <c r="C6" s="134"/>
      <c r="D6" s="134"/>
      <c r="E6" s="134"/>
      <c r="F6" s="6"/>
      <c r="G6" s="4"/>
    </row>
    <row r="7" spans="1:8" s="1" customFormat="1" ht="15" hidden="1" customHeight="1" x14ac:dyDescent="0.15">
      <c r="B7" s="134" t="s">
        <v>0</v>
      </c>
      <c r="C7" s="134"/>
      <c r="D7" s="134"/>
      <c r="E7" s="134"/>
      <c r="F7" s="5"/>
      <c r="G7" s="4"/>
    </row>
    <row r="8" spans="1:8" s="8" customFormat="1" ht="64.5" customHeight="1" thickBot="1" x14ac:dyDescent="0.35">
      <c r="A8" s="48" t="s">
        <v>1</v>
      </c>
      <c r="B8" s="49" t="s">
        <v>2</v>
      </c>
      <c r="C8" s="50" t="s">
        <v>3</v>
      </c>
      <c r="D8" s="51" t="s">
        <v>4</v>
      </c>
      <c r="E8" s="7"/>
      <c r="F8" s="7"/>
      <c r="G8" s="7"/>
    </row>
    <row r="9" spans="1:8" s="11" customFormat="1" ht="27.75" customHeight="1" x14ac:dyDescent="0.3">
      <c r="A9" s="52"/>
      <c r="B9" s="53"/>
      <c r="C9" s="9">
        <v>1</v>
      </c>
      <c r="D9" s="54"/>
      <c r="E9" s="10" t="s">
        <v>5</v>
      </c>
      <c r="F9" s="10"/>
      <c r="G9" s="10"/>
    </row>
    <row r="10" spans="1:8" s="11" customFormat="1" ht="27.75" customHeight="1" x14ac:dyDescent="0.3">
      <c r="A10" s="52"/>
      <c r="B10" s="55"/>
      <c r="C10" s="12">
        <v>2</v>
      </c>
      <c r="D10" s="54"/>
      <c r="E10" s="10" t="s">
        <v>6</v>
      </c>
      <c r="F10" s="10"/>
      <c r="G10" s="10"/>
    </row>
    <row r="11" spans="1:8" s="11" customFormat="1" ht="27.75" customHeight="1" x14ac:dyDescent="0.3">
      <c r="A11" s="52"/>
      <c r="B11" s="55"/>
      <c r="C11" s="12">
        <v>3</v>
      </c>
      <c r="D11" s="54"/>
      <c r="E11" s="10" t="s">
        <v>7</v>
      </c>
      <c r="F11" s="10"/>
      <c r="G11" s="10"/>
    </row>
    <row r="12" spans="1:8" s="11" customFormat="1" ht="27.75" customHeight="1" x14ac:dyDescent="0.3">
      <c r="A12" s="56"/>
      <c r="B12" s="55"/>
      <c r="C12" s="12">
        <v>4</v>
      </c>
      <c r="D12" s="54"/>
      <c r="E12" s="10" t="s">
        <v>8</v>
      </c>
      <c r="F12" s="10"/>
      <c r="G12" s="10"/>
    </row>
    <row r="13" spans="1:8" s="11" customFormat="1" ht="27.75" customHeight="1" thickBot="1" x14ac:dyDescent="0.35">
      <c r="A13" s="13"/>
      <c r="B13" s="57"/>
      <c r="C13" s="58">
        <v>5</v>
      </c>
      <c r="D13" s="54"/>
      <c r="E13" s="10"/>
      <c r="F13" s="10"/>
      <c r="G13" s="10"/>
    </row>
    <row r="14" spans="1:8" s="20" customFormat="1" ht="80.25" customHeight="1" thickBot="1" x14ac:dyDescent="0.3">
      <c r="A14" s="14" t="s">
        <v>9</v>
      </c>
      <c r="B14" s="15" t="s">
        <v>10</v>
      </c>
      <c r="C14" s="16" t="s">
        <v>11</v>
      </c>
      <c r="D14" s="17" t="s">
        <v>12</v>
      </c>
      <c r="E14" s="18" t="s">
        <v>13</v>
      </c>
      <c r="F14" s="59"/>
      <c r="G14" s="19" t="s">
        <v>14</v>
      </c>
      <c r="H14" s="11"/>
    </row>
    <row r="15" spans="1:8" s="25" customFormat="1" x14ac:dyDescent="0.2">
      <c r="A15" s="24"/>
      <c r="B15" s="82"/>
      <c r="C15" s="60"/>
      <c r="D15" s="21"/>
      <c r="E15" s="22"/>
      <c r="F15" s="23"/>
      <c r="G15" s="24"/>
    </row>
    <row r="16" spans="1:8" s="1" customFormat="1" ht="28" x14ac:dyDescent="0.15">
      <c r="A16" s="86" t="s">
        <v>15</v>
      </c>
      <c r="B16" s="87" t="s">
        <v>48</v>
      </c>
      <c r="C16" s="88">
        <v>1412</v>
      </c>
      <c r="D16" s="89">
        <f>IFERROR(IF(COUNTA($D$9:$D$13)=1,"1",),)</f>
        <v>0</v>
      </c>
      <c r="E16" s="90">
        <f>C16*D16</f>
        <v>0</v>
      </c>
      <c r="F16" s="91"/>
      <c r="G16" s="90">
        <f>E16/4</f>
        <v>0</v>
      </c>
    </row>
    <row r="17" spans="1:7" s="1" customFormat="1" ht="28" x14ac:dyDescent="0.15">
      <c r="A17" s="92"/>
      <c r="B17" s="87" t="s">
        <v>49</v>
      </c>
      <c r="C17" s="88">
        <v>2204</v>
      </c>
      <c r="D17" s="89">
        <f>IFERROR(IF(COUNTA($D$9:$D$13)=2,"1",),)</f>
        <v>0</v>
      </c>
      <c r="E17" s="90">
        <f>C17*D17</f>
        <v>0</v>
      </c>
      <c r="F17" s="91"/>
      <c r="G17" s="90">
        <f t="shared" ref="G17:G19" si="0">E17/4</f>
        <v>0</v>
      </c>
    </row>
    <row r="18" spans="1:7" s="1" customFormat="1" ht="28" x14ac:dyDescent="0.15">
      <c r="A18" s="92"/>
      <c r="B18" s="87" t="s">
        <v>50</v>
      </c>
      <c r="C18" s="88">
        <v>2756</v>
      </c>
      <c r="D18" s="89">
        <f>IFERROR(IF(COUNTA($D$9:$D$13)=3,"1",),)</f>
        <v>0</v>
      </c>
      <c r="E18" s="90">
        <f>SUM(C18*D18)</f>
        <v>0</v>
      </c>
      <c r="F18" s="91"/>
      <c r="G18" s="90">
        <f t="shared" si="0"/>
        <v>0</v>
      </c>
    </row>
    <row r="19" spans="1:7" s="1" customFormat="1" ht="29" thickBot="1" x14ac:dyDescent="0.2">
      <c r="A19" s="93"/>
      <c r="B19" s="94" t="s">
        <v>51</v>
      </c>
      <c r="C19" s="95">
        <v>3040</v>
      </c>
      <c r="D19" s="89">
        <f>IFERROR(IF(COUNTA($D$9:$D$13)&gt;=4,"1",),)</f>
        <v>0</v>
      </c>
      <c r="E19" s="96">
        <f>SUM(C19*D19)</f>
        <v>0</v>
      </c>
      <c r="F19" s="91"/>
      <c r="G19" s="96">
        <f t="shared" si="0"/>
        <v>0</v>
      </c>
    </row>
    <row r="20" spans="1:7" s="1" customFormat="1" ht="30" x14ac:dyDescent="0.15">
      <c r="A20" s="97"/>
      <c r="B20" s="98"/>
      <c r="C20" s="99"/>
      <c r="D20" s="100"/>
      <c r="E20" s="99"/>
      <c r="F20" s="101"/>
      <c r="G20" s="102"/>
    </row>
    <row r="21" spans="1:7" s="1" customFormat="1" ht="28" x14ac:dyDescent="0.15">
      <c r="A21" s="86" t="s">
        <v>16</v>
      </c>
      <c r="B21" s="81" t="s">
        <v>44</v>
      </c>
      <c r="C21" s="88">
        <v>684</v>
      </c>
      <c r="D21" s="89">
        <v>1</v>
      </c>
      <c r="E21" s="90">
        <f>SUM(C21*D21)</f>
        <v>684</v>
      </c>
      <c r="F21" s="91"/>
      <c r="G21" s="90">
        <f>E21/4</f>
        <v>171</v>
      </c>
    </row>
    <row r="22" spans="1:7" s="25" customFormat="1" ht="28" x14ac:dyDescent="0.2">
      <c r="A22" s="86"/>
      <c r="B22" s="103"/>
      <c r="C22" s="104"/>
      <c r="D22" s="105"/>
      <c r="E22" s="106"/>
      <c r="F22" s="107"/>
      <c r="G22" s="108"/>
    </row>
    <row r="23" spans="1:7" s="1" customFormat="1" ht="28" x14ac:dyDescent="0.15">
      <c r="A23" s="86" t="s">
        <v>30</v>
      </c>
      <c r="B23" s="83" t="s">
        <v>44</v>
      </c>
      <c r="C23" s="88">
        <v>100</v>
      </c>
      <c r="D23" s="89">
        <v>1</v>
      </c>
      <c r="E23" s="90">
        <f>SUM(C23*D23)</f>
        <v>100</v>
      </c>
      <c r="F23" s="91"/>
      <c r="G23" s="90">
        <f>E23/4</f>
        <v>25</v>
      </c>
    </row>
    <row r="24" spans="1:7" s="1" customFormat="1" ht="29" thickBot="1" x14ac:dyDescent="0.2">
      <c r="A24" s="93"/>
      <c r="B24" s="109"/>
      <c r="C24" s="96"/>
      <c r="D24" s="110"/>
      <c r="E24" s="96"/>
      <c r="F24" s="91"/>
      <c r="G24" s="96"/>
    </row>
    <row r="25" spans="1:7" s="25" customFormat="1" ht="28" x14ac:dyDescent="0.2">
      <c r="A25" s="86"/>
      <c r="B25" s="103"/>
      <c r="C25" s="104"/>
      <c r="D25" s="105"/>
      <c r="E25" s="106"/>
      <c r="F25" s="107"/>
      <c r="G25" s="108"/>
    </row>
    <row r="26" spans="1:7" s="20" customFormat="1" ht="28" x14ac:dyDescent="0.2">
      <c r="A26" s="86" t="s">
        <v>45</v>
      </c>
      <c r="B26" s="111" t="s">
        <v>17</v>
      </c>
      <c r="C26" s="88">
        <v>500</v>
      </c>
      <c r="D26" s="89">
        <f t="shared" ref="D26:D44" si="1">COUNTIF($D$9:$D$13,B26)</f>
        <v>0</v>
      </c>
      <c r="E26" s="90">
        <f>SUM(C26*D26)</f>
        <v>0</v>
      </c>
      <c r="F26" s="91"/>
      <c r="G26" s="90">
        <f>E26/4</f>
        <v>0</v>
      </c>
    </row>
    <row r="27" spans="1:7" s="20" customFormat="1" ht="28" customHeight="1" x14ac:dyDescent="0.2">
      <c r="A27" s="86"/>
      <c r="B27" s="111" t="s">
        <v>18</v>
      </c>
      <c r="C27" s="88">
        <v>500</v>
      </c>
      <c r="D27" s="89">
        <f t="shared" si="1"/>
        <v>0</v>
      </c>
      <c r="E27" s="90">
        <f>SUM(C27*D27)</f>
        <v>0</v>
      </c>
      <c r="F27" s="91"/>
      <c r="G27" s="90">
        <f t="shared" ref="G27:G44" si="2">E27/4</f>
        <v>0</v>
      </c>
    </row>
    <row r="28" spans="1:7" s="20" customFormat="1" ht="28" customHeight="1" x14ac:dyDescent="0.2">
      <c r="A28" s="112"/>
      <c r="B28" s="113" t="s">
        <v>19</v>
      </c>
      <c r="C28" s="88">
        <v>500</v>
      </c>
      <c r="D28" s="89">
        <f t="shared" si="1"/>
        <v>0</v>
      </c>
      <c r="E28" s="90">
        <f t="shared" ref="E28:E44" si="3">SUM(C28*D28)</f>
        <v>0</v>
      </c>
      <c r="F28" s="91"/>
      <c r="G28" s="90">
        <f t="shared" si="2"/>
        <v>0</v>
      </c>
    </row>
    <row r="29" spans="1:7" s="20" customFormat="1" ht="28" customHeight="1" x14ac:dyDescent="0.2">
      <c r="A29" s="112"/>
      <c r="B29" s="113" t="s">
        <v>20</v>
      </c>
      <c r="C29" s="88">
        <v>500</v>
      </c>
      <c r="D29" s="89">
        <f t="shared" si="1"/>
        <v>0</v>
      </c>
      <c r="E29" s="90">
        <f t="shared" si="3"/>
        <v>0</v>
      </c>
      <c r="F29" s="91"/>
      <c r="G29" s="90">
        <f t="shared" si="2"/>
        <v>0</v>
      </c>
    </row>
    <row r="30" spans="1:7" s="20" customFormat="1" ht="28" customHeight="1" x14ac:dyDescent="0.2">
      <c r="A30" s="112"/>
      <c r="B30" s="113" t="s">
        <v>21</v>
      </c>
      <c r="C30" s="88">
        <v>500</v>
      </c>
      <c r="D30" s="89">
        <f t="shared" si="1"/>
        <v>0</v>
      </c>
      <c r="E30" s="90">
        <f t="shared" si="3"/>
        <v>0</v>
      </c>
      <c r="F30" s="91"/>
      <c r="G30" s="90">
        <f t="shared" si="2"/>
        <v>0</v>
      </c>
    </row>
    <row r="31" spans="1:7" s="20" customFormat="1" ht="28" customHeight="1" x14ac:dyDescent="0.2">
      <c r="A31" s="112"/>
      <c r="B31" s="113" t="s">
        <v>22</v>
      </c>
      <c r="C31" s="88">
        <v>500</v>
      </c>
      <c r="D31" s="89">
        <f t="shared" si="1"/>
        <v>0</v>
      </c>
      <c r="E31" s="90">
        <f t="shared" si="3"/>
        <v>0</v>
      </c>
      <c r="F31" s="91"/>
      <c r="G31" s="90">
        <f t="shared" si="2"/>
        <v>0</v>
      </c>
    </row>
    <row r="32" spans="1:7" s="20" customFormat="1" ht="28" customHeight="1" thickBot="1" x14ac:dyDescent="0.25">
      <c r="A32" s="112"/>
      <c r="B32" s="113" t="s">
        <v>23</v>
      </c>
      <c r="C32" s="88">
        <v>500</v>
      </c>
      <c r="D32" s="89">
        <f t="shared" si="1"/>
        <v>0</v>
      </c>
      <c r="E32" s="90">
        <f t="shared" si="3"/>
        <v>0</v>
      </c>
      <c r="F32" s="91"/>
      <c r="G32" s="90">
        <f t="shared" si="2"/>
        <v>0</v>
      </c>
    </row>
    <row r="33" spans="1:7" s="25" customFormat="1" ht="28" x14ac:dyDescent="0.2">
      <c r="A33" s="114"/>
      <c r="B33" s="115"/>
      <c r="C33" s="116"/>
      <c r="D33" s="117"/>
      <c r="E33" s="118"/>
      <c r="F33" s="107"/>
      <c r="G33" s="108"/>
    </row>
    <row r="34" spans="1:7" s="20" customFormat="1" ht="28" customHeight="1" thickBot="1" x14ac:dyDescent="0.25">
      <c r="A34" s="112" t="s">
        <v>47</v>
      </c>
      <c r="B34" s="111" t="s">
        <v>17</v>
      </c>
      <c r="C34" s="88">
        <v>520</v>
      </c>
      <c r="D34" s="89">
        <f t="shared" si="1"/>
        <v>0</v>
      </c>
      <c r="E34" s="90">
        <f>SUM(C34*D34)</f>
        <v>0</v>
      </c>
      <c r="F34" s="91"/>
      <c r="G34" s="90">
        <f>E34/4</f>
        <v>0</v>
      </c>
    </row>
    <row r="35" spans="1:7" s="25" customFormat="1" ht="28" x14ac:dyDescent="0.2">
      <c r="A35" s="114"/>
      <c r="B35" s="115"/>
      <c r="C35" s="116"/>
      <c r="D35" s="117"/>
      <c r="E35" s="118"/>
      <c r="F35" s="107"/>
      <c r="G35" s="108"/>
    </row>
    <row r="36" spans="1:7" s="20" customFormat="1" ht="28" customHeight="1" x14ac:dyDescent="0.2">
      <c r="A36" s="86" t="s">
        <v>52</v>
      </c>
      <c r="B36" s="111" t="s">
        <v>18</v>
      </c>
      <c r="C36" s="88">
        <v>250</v>
      </c>
      <c r="D36" s="89">
        <f t="shared" si="1"/>
        <v>0</v>
      </c>
      <c r="E36" s="90">
        <f>SUM(C36*D36)</f>
        <v>0</v>
      </c>
      <c r="F36" s="91"/>
      <c r="G36" s="90">
        <f t="shared" si="2"/>
        <v>0</v>
      </c>
    </row>
    <row r="37" spans="1:7" s="20" customFormat="1" ht="28" customHeight="1" x14ac:dyDescent="0.2">
      <c r="A37" s="86"/>
      <c r="B37" s="113" t="s">
        <v>19</v>
      </c>
      <c r="C37" s="88">
        <v>250</v>
      </c>
      <c r="D37" s="89">
        <f t="shared" si="1"/>
        <v>0</v>
      </c>
      <c r="E37" s="90">
        <f t="shared" si="3"/>
        <v>0</v>
      </c>
      <c r="F37" s="91"/>
      <c r="G37" s="90">
        <f t="shared" si="2"/>
        <v>0</v>
      </c>
    </row>
    <row r="38" spans="1:7" s="20" customFormat="1" ht="28" customHeight="1" x14ac:dyDescent="0.2">
      <c r="A38" s="112"/>
      <c r="B38" s="119" t="s">
        <v>20</v>
      </c>
      <c r="C38" s="88">
        <v>0</v>
      </c>
      <c r="D38" s="89">
        <f t="shared" si="1"/>
        <v>0</v>
      </c>
      <c r="E38" s="90">
        <f t="shared" si="3"/>
        <v>0</v>
      </c>
      <c r="F38" s="91"/>
      <c r="G38" s="90">
        <f t="shared" si="2"/>
        <v>0</v>
      </c>
    </row>
    <row r="39" spans="1:7" s="20" customFormat="1" ht="28" customHeight="1" x14ac:dyDescent="0.2">
      <c r="A39" s="112"/>
      <c r="B39" s="113" t="s">
        <v>21</v>
      </c>
      <c r="C39" s="88">
        <v>450</v>
      </c>
      <c r="D39" s="89">
        <f t="shared" si="1"/>
        <v>0</v>
      </c>
      <c r="E39" s="90">
        <f t="shared" si="3"/>
        <v>0</v>
      </c>
      <c r="F39" s="91"/>
      <c r="G39" s="90">
        <f t="shared" si="2"/>
        <v>0</v>
      </c>
    </row>
    <row r="40" spans="1:7" s="20" customFormat="1" ht="28" customHeight="1" x14ac:dyDescent="0.2">
      <c r="A40" s="112"/>
      <c r="B40" s="113" t="s">
        <v>22</v>
      </c>
      <c r="C40" s="88">
        <v>440</v>
      </c>
      <c r="D40" s="89">
        <f t="shared" si="1"/>
        <v>0</v>
      </c>
      <c r="E40" s="90">
        <f t="shared" si="3"/>
        <v>0</v>
      </c>
      <c r="F40" s="91"/>
      <c r="G40" s="90">
        <f t="shared" si="2"/>
        <v>0</v>
      </c>
    </row>
    <row r="41" spans="1:7" s="20" customFormat="1" ht="28" customHeight="1" thickBot="1" x14ac:dyDescent="0.25">
      <c r="A41" s="112"/>
      <c r="B41" s="113" t="s">
        <v>23</v>
      </c>
      <c r="C41" s="88">
        <v>420</v>
      </c>
      <c r="D41" s="89">
        <f t="shared" si="1"/>
        <v>0</v>
      </c>
      <c r="E41" s="90">
        <f t="shared" si="3"/>
        <v>0</v>
      </c>
      <c r="F41" s="91"/>
      <c r="G41" s="90">
        <f t="shared" si="2"/>
        <v>0</v>
      </c>
    </row>
    <row r="42" spans="1:7" s="25" customFormat="1" ht="28" x14ac:dyDescent="0.2">
      <c r="A42" s="114"/>
      <c r="B42" s="115"/>
      <c r="C42" s="116"/>
      <c r="D42" s="117"/>
      <c r="E42" s="118"/>
      <c r="F42" s="107"/>
      <c r="G42" s="108"/>
    </row>
    <row r="43" spans="1:7" s="20" customFormat="1" ht="28" x14ac:dyDescent="0.2">
      <c r="A43" s="86" t="s">
        <v>54</v>
      </c>
      <c r="B43" s="113" t="s">
        <v>22</v>
      </c>
      <c r="C43" s="88">
        <v>410</v>
      </c>
      <c r="D43" s="89">
        <f t="shared" si="1"/>
        <v>0</v>
      </c>
      <c r="E43" s="90">
        <f t="shared" si="3"/>
        <v>0</v>
      </c>
      <c r="F43" s="91"/>
      <c r="G43" s="90">
        <f t="shared" si="2"/>
        <v>0</v>
      </c>
    </row>
    <row r="44" spans="1:7" s="20" customFormat="1" ht="45.5" customHeight="1" x14ac:dyDescent="0.2">
      <c r="A44" s="135" t="s">
        <v>53</v>
      </c>
      <c r="B44" s="113" t="s">
        <v>23</v>
      </c>
      <c r="C44" s="88">
        <v>470</v>
      </c>
      <c r="D44" s="89">
        <f t="shared" si="1"/>
        <v>0</v>
      </c>
      <c r="E44" s="90">
        <f t="shared" si="3"/>
        <v>0</v>
      </c>
      <c r="F44" s="91"/>
      <c r="G44" s="90">
        <f t="shared" si="2"/>
        <v>0</v>
      </c>
    </row>
    <row r="45" spans="1:7" s="20" customFormat="1" ht="25" x14ac:dyDescent="0.2">
      <c r="A45" s="135"/>
      <c r="B45" s="120"/>
      <c r="C45" s="88"/>
      <c r="D45" s="89"/>
      <c r="E45" s="90"/>
      <c r="F45" s="91"/>
      <c r="G45" s="121"/>
    </row>
    <row r="46" spans="1:7" s="20" customFormat="1" ht="26" thickBot="1" x14ac:dyDescent="0.25">
      <c r="A46" s="122"/>
      <c r="B46" s="123"/>
      <c r="C46" s="124"/>
      <c r="D46" s="124"/>
      <c r="E46" s="125"/>
      <c r="F46" s="91"/>
      <c r="G46" s="121"/>
    </row>
    <row r="47" spans="1:7" s="20" customFormat="1" ht="36" thickBot="1" x14ac:dyDescent="0.4">
      <c r="A47" s="26"/>
      <c r="B47" s="136" t="s">
        <v>24</v>
      </c>
      <c r="C47" s="137"/>
      <c r="D47" s="138"/>
      <c r="E47" s="61">
        <f>SUM(E16:E46)</f>
        <v>784</v>
      </c>
      <c r="F47" s="62"/>
      <c r="G47" s="63">
        <f>SUM(G16:G46)</f>
        <v>196</v>
      </c>
    </row>
    <row r="48" spans="1:7" s="20" customFormat="1" ht="36" thickBot="1" x14ac:dyDescent="0.4">
      <c r="A48" s="64"/>
      <c r="B48" s="65"/>
      <c r="C48" s="66"/>
      <c r="D48" s="66"/>
      <c r="E48" s="62"/>
      <c r="F48" s="62"/>
      <c r="G48" s="4"/>
    </row>
    <row r="49" spans="1:7" s="20" customFormat="1" ht="28" x14ac:dyDescent="0.3">
      <c r="A49" s="27"/>
      <c r="B49" s="80" t="s">
        <v>25</v>
      </c>
      <c r="C49" s="67"/>
      <c r="D49" s="68"/>
      <c r="E49" s="69" t="s">
        <v>26</v>
      </c>
    </row>
    <row r="50" spans="1:7" s="20" customFormat="1" ht="28" x14ac:dyDescent="0.3">
      <c r="A50" s="27"/>
      <c r="B50" s="28" t="s">
        <v>31</v>
      </c>
      <c r="C50" s="11"/>
      <c r="D50" s="29"/>
      <c r="E50" s="70"/>
    </row>
    <row r="51" spans="1:7" s="20" customFormat="1" ht="29" thickBot="1" x14ac:dyDescent="0.35">
      <c r="A51" s="27"/>
      <c r="B51" s="30" t="s">
        <v>32</v>
      </c>
      <c r="C51" s="31"/>
      <c r="D51" s="32"/>
      <c r="E51" s="71"/>
    </row>
    <row r="52" spans="1:7" s="20" customFormat="1" ht="29" thickBot="1" x14ac:dyDescent="0.35">
      <c r="A52" s="27"/>
      <c r="B52" s="72"/>
      <c r="C52" s="73"/>
      <c r="D52" s="74"/>
      <c r="E52" s="75"/>
    </row>
    <row r="53" spans="1:7" s="20" customFormat="1" ht="36" thickBot="1" x14ac:dyDescent="0.4">
      <c r="A53" s="33"/>
      <c r="B53" s="34" t="s">
        <v>33</v>
      </c>
      <c r="C53" s="35"/>
      <c r="D53" s="76"/>
      <c r="E53" s="36">
        <f>E47-E50+E51</f>
        <v>784</v>
      </c>
    </row>
    <row r="54" spans="1:7" s="20" customFormat="1" ht="29" thickBot="1" x14ac:dyDescent="0.35">
      <c r="A54" s="27"/>
      <c r="B54" s="37"/>
      <c r="C54" s="38"/>
      <c r="D54" s="4"/>
      <c r="E54" s="4"/>
    </row>
    <row r="55" spans="1:7" s="20" customFormat="1" ht="24" customHeight="1" thickBot="1" x14ac:dyDescent="0.3">
      <c r="A55" s="130" t="s">
        <v>27</v>
      </c>
      <c r="B55" s="39" t="s">
        <v>41</v>
      </c>
      <c r="C55" s="40"/>
      <c r="D55" s="41" t="s">
        <v>36</v>
      </c>
      <c r="E55" s="77">
        <f>SUM(E53/40)</f>
        <v>19.600000000000001</v>
      </c>
      <c r="G55" s="128"/>
    </row>
    <row r="56" spans="1:7" s="20" customFormat="1" ht="24" customHeight="1" x14ac:dyDescent="0.25">
      <c r="A56" s="131"/>
      <c r="B56" s="42" t="s">
        <v>40</v>
      </c>
      <c r="C56" s="43"/>
      <c r="D56" s="41" t="s">
        <v>37</v>
      </c>
      <c r="E56" s="77">
        <f>SUM(E53/20)</f>
        <v>39.200000000000003</v>
      </c>
      <c r="F56" s="1"/>
      <c r="G56" s="1"/>
    </row>
    <row r="57" spans="1:7" s="20" customFormat="1" ht="24" customHeight="1" x14ac:dyDescent="0.25">
      <c r="A57" s="126" t="s">
        <v>34</v>
      </c>
      <c r="B57" s="42" t="s">
        <v>42</v>
      </c>
      <c r="C57" s="43"/>
      <c r="D57" s="44" t="s">
        <v>38</v>
      </c>
      <c r="E57" s="78">
        <f>SUM(E53/10)</f>
        <v>78.400000000000006</v>
      </c>
      <c r="F57" s="1"/>
      <c r="G57" s="1"/>
    </row>
    <row r="58" spans="1:7" s="20" customFormat="1" ht="24" customHeight="1" thickBot="1" x14ac:dyDescent="0.3">
      <c r="A58" s="127" t="s">
        <v>35</v>
      </c>
      <c r="B58" s="45" t="s">
        <v>43</v>
      </c>
      <c r="C58" s="46"/>
      <c r="D58" s="47" t="s">
        <v>39</v>
      </c>
      <c r="E58" s="79">
        <f>SUM(E53/4)</f>
        <v>196</v>
      </c>
      <c r="F58" s="1"/>
      <c r="G58" s="1"/>
    </row>
    <row r="62" spans="1:7" ht="25" x14ac:dyDescent="0.25">
      <c r="A62" s="129" t="s">
        <v>55</v>
      </c>
    </row>
  </sheetData>
  <sheetProtection algorithmName="SHA-512" hashValue="KdFAMGv5J5ojLlNnTULSuYdbjYiQFfbV3VqD9eLPy93gCkYx6eJ+Hw8nEhEpDG+zMoAxsfLatFfLgawAqdzxGQ==" saltValue="Gza/nNSR7myGacO6fOYR2A==" spinCount="100000" sheet="1" objects="1" scenarios="1"/>
  <mergeCells count="7">
    <mergeCell ref="A55:A56"/>
    <mergeCell ref="A1:E1"/>
    <mergeCell ref="A3:E3"/>
    <mergeCell ref="A6:E6"/>
    <mergeCell ref="A44:A45"/>
    <mergeCell ref="B47:D47"/>
    <mergeCell ref="B7:E7"/>
  </mergeCells>
  <dataValidations count="1">
    <dataValidation type="list" allowBlank="1" showInputMessage="1" showErrorMessage="1" promptTitle="Use the Drop Arrow" prompt="Select the Year Level" sqref="D9:D13" xr:uid="{6A34395C-0661-5F4A-BD50-AC68EADDCF9F}">
      <formula1>$B$26:$B$44</formula1>
    </dataValidation>
  </dataValidations>
  <hyperlinks>
    <hyperlink ref="A62" r:id="rId1" display="https://adf.brisbanecatholic.org.au/ready-reckoner/" xr:uid="{CD9416BB-CB85-48CC-BEBD-CBA762BCFE64}"/>
  </hyperlinks>
  <pageMargins left="0.25" right="0.25" top="0.75" bottom="0.75" header="0.3" footer="0.3"/>
  <pageSetup paperSize="9" scale="35" orientation="landscape" horizontalDpi="0" verticalDpi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6B92FA016F37C45B6EE401398772603" ma:contentTypeVersion="0" ma:contentTypeDescription="Create a new document." ma:contentTypeScope="" ma:versionID="461625fb2f9fc84dfab9294dff1a610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6834f8c0c0eabdc6c42b2f987c760c0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3BCF5DD-2229-4168-B908-9E66E322F7C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7CDCDAD-9B36-4970-A385-273CCABE338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6D5DAD1-DA20-462E-A859-F5DE526D113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Fee Calculation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Renee Elder</dc:creator>
  <cp:lastModifiedBy>Renee Elder</cp:lastModifiedBy>
  <dcterms:created xsi:type="dcterms:W3CDTF">2023-11-10T00:40:35Z</dcterms:created>
  <dcterms:modified xsi:type="dcterms:W3CDTF">2023-12-08T07:20:44Z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0x01010036B92FA016F37C45B6EE401398772603</vt:lpwstr>
  </property>
  <property fmtid="{D5CDD505-2E9C-101B-9397-08002B2CF9AE}" pid="3" name="Order">
    <vt:r8>1200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SharedWithUsers">
    <vt:lpwstr/>
  </property>
  <property fmtid="{D5CDD505-2E9C-101B-9397-08002B2CF9AE}" pid="7" name="TemplateUrl">
    <vt:lpwstr/>
  </property>
  <property fmtid="{D5CDD505-2E9C-101B-9397-08002B2CF9AE}" pid="8" name="_SourceUrl">
    <vt:lpwstr/>
  </property>
  <property fmtid="{D5CDD505-2E9C-101B-9397-08002B2CF9AE}" pid="9" name="_SharedFileIndex">
    <vt:lpwstr/>
  </property>
</Properties>
</file>